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Arbela\Sales Studies\"/>
    </mc:Choice>
  </mc:AlternateContent>
  <xr:revisionPtr revIDLastSave="0" documentId="13_ncr:1_{92B8D0E6-AD71-484E-BBD1-41C287BA10D3}" xr6:coauthVersionLast="47" xr6:coauthVersionMax="47" xr10:uidLastSave="{00000000-0000-0000-0000-000000000000}"/>
  <bookViews>
    <workbookView xWindow="-120" yWindow="-120" windowWidth="24240" windowHeight="13140" xr2:uid="{0DEF38B4-BB5B-470A-ADA7-8A85BB8091D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2" l="1"/>
  <c r="K40" i="2" s="1"/>
  <c r="I2" i="2"/>
  <c r="K2" i="2" s="1"/>
  <c r="I3" i="2"/>
  <c r="K3" i="2" s="1"/>
  <c r="I4" i="2"/>
  <c r="K4" i="2" s="1"/>
  <c r="I5" i="2"/>
  <c r="K5" i="2" s="1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29" i="2"/>
  <c r="K29" i="2" s="1"/>
  <c r="I30" i="2"/>
  <c r="K30" i="2" s="1"/>
  <c r="I31" i="2"/>
  <c r="K31" i="2" s="1"/>
  <c r="I32" i="2"/>
  <c r="K32" i="2" s="1"/>
  <c r="I33" i="2"/>
  <c r="K33" i="2" s="1"/>
  <c r="I34" i="2"/>
  <c r="K34" i="2" s="1"/>
  <c r="I35" i="2"/>
  <c r="K35" i="2" s="1"/>
  <c r="I36" i="2"/>
  <c r="K36" i="2" s="1"/>
  <c r="I37" i="2"/>
  <c r="K37" i="2" s="1"/>
  <c r="I38" i="2"/>
  <c r="K38" i="2" s="1"/>
  <c r="I39" i="2"/>
  <c r="K39" i="2" s="1"/>
  <c r="I41" i="2"/>
  <c r="K41" i="2" s="1"/>
  <c r="I42" i="2"/>
  <c r="K42" i="2" s="1"/>
  <c r="I43" i="2"/>
  <c r="K43" i="2" s="1"/>
  <c r="I44" i="2"/>
  <c r="K44" i="2" s="1"/>
  <c r="I45" i="2"/>
  <c r="K45" i="2" s="1"/>
  <c r="I46" i="2"/>
  <c r="K46" i="2" s="1"/>
  <c r="I47" i="2"/>
  <c r="K47" i="2" s="1"/>
  <c r="I48" i="2"/>
  <c r="K48" i="2" s="1"/>
  <c r="I49" i="2"/>
  <c r="K49" i="2" s="1"/>
  <c r="I50" i="2"/>
  <c r="K50" i="2" s="1"/>
  <c r="I51" i="2"/>
  <c r="K51" i="2" s="1"/>
  <c r="I52" i="2"/>
  <c r="K52" i="2" s="1"/>
  <c r="I53" i="2"/>
  <c r="K53" i="2" s="1"/>
  <c r="I54" i="2"/>
  <c r="K54" i="2" s="1"/>
  <c r="I55" i="2"/>
  <c r="K55" i="2" s="1"/>
  <c r="I56" i="2"/>
  <c r="K56" i="2" s="1"/>
  <c r="D57" i="2"/>
  <c r="G57" i="2"/>
  <c r="J57" i="2"/>
  <c r="I57" i="2" l="1"/>
  <c r="K58" i="2" s="1"/>
  <c r="K59" i="2"/>
</calcChain>
</file>

<file path=xl/sharedStrings.xml><?xml version="1.0" encoding="utf-8"?>
<sst xmlns="http://schemas.openxmlformats.org/spreadsheetml/2006/main" count="234" uniqueCount="127">
  <si>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</si>
  <si>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</si>
  <si>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</si>
  <si>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</si>
  <si>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</si>
  <si>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</si>
  <si>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</si>
  <si>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Land + Yard</t>
  </si>
  <si>
    <t>Bldg. Residual</t>
  </si>
  <si>
    <t>Cost Man. $</t>
  </si>
  <si>
    <t>E.C.F.</t>
  </si>
  <si>
    <t>003-004-300-0800-00</t>
  </si>
  <si>
    <t>7817 BRAY RD</t>
  </si>
  <si>
    <t>WD</t>
  </si>
  <si>
    <t>16-LC PAYOFF</t>
  </si>
  <si>
    <t>003-004-400-0300-00</t>
  </si>
  <si>
    <t>8656 MURPHY LAKE RD</t>
  </si>
  <si>
    <t>03-ARM'S LENGTH</t>
  </si>
  <si>
    <t>003-005-400-0600-00</t>
  </si>
  <si>
    <t>9260 W MURPHY LK RD</t>
  </si>
  <si>
    <t>003-005-400-1000-00</t>
  </si>
  <si>
    <t>7720 E BRAY RD</t>
  </si>
  <si>
    <t>003-007-100-0500-00</t>
  </si>
  <si>
    <t>8184 LEWIS RD</t>
  </si>
  <si>
    <t>003-008-100-0200-00</t>
  </si>
  <si>
    <t>8076 BRAY RD</t>
  </si>
  <si>
    <t>003-012-200-0940-00</t>
  </si>
  <si>
    <t>8045 BELSAY RD</t>
  </si>
  <si>
    <t>003-012-300-1100-00</t>
  </si>
  <si>
    <t>6388 MILLINGTON RD</t>
  </si>
  <si>
    <t>003-012-400-0910-00</t>
  </si>
  <si>
    <t>8464 FALLAHAY RD</t>
  </si>
  <si>
    <t>003-012-400-0940-00</t>
  </si>
  <si>
    <t>8380 FALLAHAY RD</t>
  </si>
  <si>
    <t>003-013-100-0150-01</t>
  </si>
  <si>
    <t>6091 MILLINGTON RD</t>
  </si>
  <si>
    <t>003-013-300-1400-00</t>
  </si>
  <si>
    <t>8945 BELSAY RD</t>
  </si>
  <si>
    <t>003-013-400-0925-00</t>
  </si>
  <si>
    <t>8918 VASSAR RD</t>
  </si>
  <si>
    <t>003-016-100-0200-00</t>
  </si>
  <si>
    <t>8603 MILLINGTON RD</t>
  </si>
  <si>
    <t>003-017-400-0400-00</t>
  </si>
  <si>
    <t>8900 BRAY RD</t>
  </si>
  <si>
    <t>003-018-300-0250-00</t>
  </si>
  <si>
    <t>8853 REESE RD</t>
  </si>
  <si>
    <t>003-018-400-0500-00</t>
  </si>
  <si>
    <t>8990 LEWIS RD</t>
  </si>
  <si>
    <t>003-019-400-0170-00</t>
  </si>
  <si>
    <t>9356 LEWIS RD</t>
  </si>
  <si>
    <t>003-020-300-0850-01</t>
  </si>
  <si>
    <t>9410 BIRCH RUN RD W</t>
  </si>
  <si>
    <t>003-021-200-1970-00</t>
  </si>
  <si>
    <t>8991 BARNES RD</t>
  </si>
  <si>
    <t>003-021-200-2600-00</t>
  </si>
  <si>
    <t>9185 BRAY RD</t>
  </si>
  <si>
    <t>003-022-200-0100-00</t>
  </si>
  <si>
    <t>8411 BARNES RD</t>
  </si>
  <si>
    <t>003-023-400-1000-00</t>
  </si>
  <si>
    <t>7581 BREWER JR RD</t>
  </si>
  <si>
    <t>003-023-400-1310-00</t>
  </si>
  <si>
    <t>7650 BIRCH RUN RD</t>
  </si>
  <si>
    <t>003-024-100-0105-00</t>
  </si>
  <si>
    <t>6095 BARNES RD</t>
  </si>
  <si>
    <t>003-024-200-0400-00</t>
  </si>
  <si>
    <t>9099 BELSAY RD</t>
  </si>
  <si>
    <t>003-025-300-1200-00</t>
  </si>
  <si>
    <t>9901 BELSAY RD</t>
  </si>
  <si>
    <t>003-025-400-0200-00</t>
  </si>
  <si>
    <t>6138 GUNNELL RD</t>
  </si>
  <si>
    <t>003-025-400-0300-00</t>
  </si>
  <si>
    <t>6020 GUNNELL RD</t>
  </si>
  <si>
    <t>003-025-400-0380-00</t>
  </si>
  <si>
    <t>6024 GUNNELL RD</t>
  </si>
  <si>
    <t>003-027-200-0420-00</t>
  </si>
  <si>
    <t>9563 BARKLEY RD</t>
  </si>
  <si>
    <t>003-027-300-1000-00</t>
  </si>
  <si>
    <t>9995 BARKLEY RD</t>
  </si>
  <si>
    <t>003-028-100-0730-00</t>
  </si>
  <si>
    <t>8543 BIRCH RUN RD W</t>
  </si>
  <si>
    <t>003-028-200-0500-00</t>
  </si>
  <si>
    <t>9551 BRAY RD</t>
  </si>
  <si>
    <t>003-028-200-1100-00</t>
  </si>
  <si>
    <t>9581 BRAY RD</t>
  </si>
  <si>
    <t>003-028-400-0110-00</t>
  </si>
  <si>
    <t>8514 ARBELA RD W</t>
  </si>
  <si>
    <t>003-028-400-0300-00</t>
  </si>
  <si>
    <t>8644 ARBELA RD</t>
  </si>
  <si>
    <t>003-029-100-0130-00</t>
  </si>
  <si>
    <t>9085 BIRCH RUN RD W</t>
  </si>
  <si>
    <t>003-029-300-1000-00</t>
  </si>
  <si>
    <t>ARBELA RD</t>
  </si>
  <si>
    <t>003-029-300-1400-00</t>
  </si>
  <si>
    <t>9290 ARBELA RD</t>
  </si>
  <si>
    <t>003-029-400-1005-00</t>
  </si>
  <si>
    <t>9082 ARBELA RD</t>
  </si>
  <si>
    <t>003-030-400-0800-00</t>
  </si>
  <si>
    <t>9910 LEWIS RD</t>
  </si>
  <si>
    <t>003-031-100-0110-00</t>
  </si>
  <si>
    <t>10058 LEWIS RD</t>
  </si>
  <si>
    <t>003-031-200-0400-00</t>
  </si>
  <si>
    <t>10237 REESE RD</t>
  </si>
  <si>
    <t>003-031-300-0120-00</t>
  </si>
  <si>
    <t>10443 REESE RD</t>
  </si>
  <si>
    <t>003-031-300-0700-00</t>
  </si>
  <si>
    <t>1025 WILLARD RD</t>
  </si>
  <si>
    <t>003-032-200-0200-00</t>
  </si>
  <si>
    <t>9345 ARBELA RD</t>
  </si>
  <si>
    <t>003-032-400-0500-00</t>
  </si>
  <si>
    <t>10300 S BRAY RD</t>
  </si>
  <si>
    <t>003-033-300-0700-00</t>
  </si>
  <si>
    <t>10347 S BRAY RD</t>
  </si>
  <si>
    <t>003-034-100-0400-00</t>
  </si>
  <si>
    <t>8171 ARBELA RD</t>
  </si>
  <si>
    <t>003-034-100-1000-00</t>
  </si>
  <si>
    <t>8141 ARBELA RD</t>
  </si>
  <si>
    <t>003-035-100-0700-00</t>
  </si>
  <si>
    <t>7551 ARBELA RD</t>
  </si>
  <si>
    <t>003-035-400-0120-00</t>
  </si>
  <si>
    <t>10250 BELSAY RD</t>
  </si>
  <si>
    <t>003-035-400-0700-00</t>
  </si>
  <si>
    <t>15007 BELSAY RD</t>
  </si>
  <si>
    <t>003-100-000-0180-00</t>
  </si>
  <si>
    <t>8997 BELSAY RD</t>
  </si>
  <si>
    <t>Totals:</t>
  </si>
  <si>
    <t>E.C.F. =&gt;</t>
  </si>
  <si>
    <t>Ave. E.C.F.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</si>
</sst>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0.000_);[Red]\(#0.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7EF4-2409-4464-992C-AB9B6CC176B4}">
  <dimension ref="A1:AJ59"/>
  <sheetViews>
    <sheetView tabSelected="1" topLeftCell="A43" workbookViewId="0">
      <selection activeCell="A10" sqref="A10:XFD10"/>
    </sheetView>
  </sheetViews>
  <sheetFormatPr defaultRowHeight="15" x14ac:dyDescent="0.25"/>
  <cols>
    <col min="1" max="1" width="19.42578125" customWidth="1"/>
    <col min="2" max="2" width="20.5703125" customWidth="1"/>
    <col min="3" max="3" width="12.28515625" style="12" customWidth="1"/>
    <col min="4" max="4" width="12.140625" style="7" customWidth="1"/>
    <col min="5" max="5" width="4.85546875" customWidth="1"/>
    <col min="6" max="6" width="17.140625" customWidth="1"/>
    <col min="7" max="7" width="12.7109375" style="7" customWidth="1"/>
    <col min="8" max="8" width="11.85546875" style="7" customWidth="1"/>
    <col min="9" max="9" width="13" style="7" customWidth="1"/>
    <col min="10" max="10" width="11.7109375" style="7" customWidth="1"/>
    <col min="11" max="11" width="8.5703125" style="17" customWidth="1"/>
  </cols>
  <sheetData>
    <row r="1" spans="1:36" x14ac:dyDescent="0.25">
      <c r="A1" s="1" t="s">
        <v>0</v>
      </c>
      <c r="B1" s="1" t="s">
        <v>1</v>
      </c>
      <c r="C1" s="11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5">
      <c r="A2" t="s">
        <v>11</v>
      </c>
      <c r="B2" t="s">
        <v>12</v>
      </c>
      <c r="C2" s="12">
        <v>44935</v>
      </c>
      <c r="D2" s="7">
        <v>77000</v>
      </c>
      <c r="E2" t="s">
        <v>13</v>
      </c>
      <c r="F2" t="s">
        <v>14</v>
      </c>
      <c r="G2" s="7">
        <v>77000</v>
      </c>
      <c r="H2" s="7">
        <v>21775</v>
      </c>
      <c r="I2" s="7">
        <f t="shared" ref="I2:I28" si="0">G2-H2</f>
        <v>55225</v>
      </c>
      <c r="J2" s="7">
        <v>124423.2911611359</v>
      </c>
      <c r="K2" s="17">
        <f t="shared" ref="K2:K28" si="1">I2/J2</f>
        <v>0.44384776744476395</v>
      </c>
      <c r="AA2" s="2"/>
      <c r="AC2" s="2"/>
    </row>
    <row r="3" spans="1:36" x14ac:dyDescent="0.25">
      <c r="A3" t="s">
        <v>15</v>
      </c>
      <c r="B3" t="s">
        <v>16</v>
      </c>
      <c r="C3" s="12">
        <v>44530</v>
      </c>
      <c r="D3" s="7">
        <v>169000</v>
      </c>
      <c r="E3" t="s">
        <v>13</v>
      </c>
      <c r="F3" t="s">
        <v>17</v>
      </c>
      <c r="G3" s="7">
        <v>169000</v>
      </c>
      <c r="H3" s="7">
        <v>12989</v>
      </c>
      <c r="I3" s="7">
        <f t="shared" si="0"/>
        <v>156011</v>
      </c>
      <c r="J3" s="7">
        <v>142201.140625</v>
      </c>
      <c r="K3" s="17">
        <f t="shared" si="1"/>
        <v>1.0971149690804387</v>
      </c>
    </row>
    <row r="4" spans="1:36" x14ac:dyDescent="0.25">
      <c r="A4" t="s">
        <v>18</v>
      </c>
      <c r="B4" t="s">
        <v>19</v>
      </c>
      <c r="C4" s="12">
        <v>44558</v>
      </c>
      <c r="D4" s="7">
        <v>124900</v>
      </c>
      <c r="E4" t="s">
        <v>13</v>
      </c>
      <c r="F4" t="s">
        <v>17</v>
      </c>
      <c r="G4" s="7">
        <v>124900</v>
      </c>
      <c r="H4" s="7">
        <v>7982</v>
      </c>
      <c r="I4" s="7">
        <f t="shared" si="0"/>
        <v>116918</v>
      </c>
      <c r="J4" s="7">
        <v>120761.24561403508</v>
      </c>
      <c r="K4" s="17">
        <f t="shared" si="1"/>
        <v>0.96817484289356803</v>
      </c>
    </row>
    <row r="5" spans="1:36" x14ac:dyDescent="0.25">
      <c r="A5" t="s">
        <v>20</v>
      </c>
      <c r="B5" t="s">
        <v>21</v>
      </c>
      <c r="C5" s="12">
        <v>44923</v>
      </c>
      <c r="D5" s="7">
        <v>55000</v>
      </c>
      <c r="E5" t="s">
        <v>13</v>
      </c>
      <c r="F5" t="s">
        <v>17</v>
      </c>
      <c r="G5" s="7">
        <v>55000</v>
      </c>
      <c r="H5" s="7">
        <v>5778</v>
      </c>
      <c r="I5" s="7">
        <f t="shared" si="0"/>
        <v>49222</v>
      </c>
      <c r="J5" s="7">
        <v>74226.7421875</v>
      </c>
      <c r="K5" s="17">
        <f t="shared" si="1"/>
        <v>0.66313027555032755</v>
      </c>
    </row>
    <row r="6" spans="1:36" x14ac:dyDescent="0.25">
      <c r="A6" t="s">
        <v>22</v>
      </c>
      <c r="B6" t="s">
        <v>23</v>
      </c>
      <c r="C6" s="12">
        <v>44812</v>
      </c>
      <c r="D6" s="7">
        <v>175000</v>
      </c>
      <c r="E6" t="s">
        <v>13</v>
      </c>
      <c r="F6" t="s">
        <v>17</v>
      </c>
      <c r="G6" s="7">
        <v>175000</v>
      </c>
      <c r="H6" s="7">
        <v>33360</v>
      </c>
      <c r="I6" s="7">
        <f t="shared" si="0"/>
        <v>141640</v>
      </c>
      <c r="J6" s="7">
        <v>164741.5877192982</v>
      </c>
      <c r="K6" s="17">
        <f t="shared" si="1"/>
        <v>0.85977075953243332</v>
      </c>
    </row>
    <row r="7" spans="1:36" x14ac:dyDescent="0.25">
      <c r="A7" t="s">
        <v>24</v>
      </c>
      <c r="B7" t="s">
        <v>25</v>
      </c>
      <c r="C7" s="12">
        <v>44973</v>
      </c>
      <c r="D7" s="7">
        <v>185000</v>
      </c>
      <c r="E7" t="s">
        <v>13</v>
      </c>
      <c r="F7" t="s">
        <v>17</v>
      </c>
      <c r="G7" s="7">
        <v>185000</v>
      </c>
      <c r="H7" s="7">
        <v>65557</v>
      </c>
      <c r="I7" s="7">
        <f t="shared" si="0"/>
        <v>119443</v>
      </c>
      <c r="J7" s="7">
        <v>151908.74522888247</v>
      </c>
      <c r="K7" s="17">
        <f t="shared" si="1"/>
        <v>0.7862812626095621</v>
      </c>
    </row>
    <row r="8" spans="1:36" x14ac:dyDescent="0.25">
      <c r="A8" t="s">
        <v>26</v>
      </c>
      <c r="B8" t="s">
        <v>27</v>
      </c>
      <c r="C8" s="12">
        <v>44813</v>
      </c>
      <c r="D8" s="7">
        <v>117900</v>
      </c>
      <c r="E8" t="s">
        <v>13</v>
      </c>
      <c r="F8" t="s">
        <v>17</v>
      </c>
      <c r="G8" s="7">
        <v>117900</v>
      </c>
      <c r="H8" s="7">
        <v>14172</v>
      </c>
      <c r="I8" s="7">
        <f t="shared" si="0"/>
        <v>103728</v>
      </c>
      <c r="J8" s="7">
        <v>200239.75</v>
      </c>
      <c r="K8" s="17">
        <f t="shared" si="1"/>
        <v>0.51801902469414784</v>
      </c>
    </row>
    <row r="9" spans="1:36" x14ac:dyDescent="0.25">
      <c r="A9" t="s">
        <v>28</v>
      </c>
      <c r="B9" t="s">
        <v>29</v>
      </c>
      <c r="C9" s="12">
        <v>44813</v>
      </c>
      <c r="D9" s="7">
        <v>220000</v>
      </c>
      <c r="E9" t="s">
        <v>13</v>
      </c>
      <c r="F9" t="s">
        <v>17</v>
      </c>
      <c r="G9" s="7">
        <v>220000</v>
      </c>
      <c r="H9" s="7">
        <v>12980</v>
      </c>
      <c r="I9" s="7">
        <f t="shared" si="0"/>
        <v>207020</v>
      </c>
      <c r="J9" s="7">
        <v>203781.28125</v>
      </c>
      <c r="K9" s="17">
        <f t="shared" si="1"/>
        <v>1.0158931121157626</v>
      </c>
    </row>
    <row r="10" spans="1:36" x14ac:dyDescent="0.25">
      <c r="A10" t="s">
        <v>30</v>
      </c>
      <c r="B10" t="s">
        <v>31</v>
      </c>
      <c r="C10" s="12">
        <v>44697</v>
      </c>
      <c r="D10" s="7">
        <v>290000</v>
      </c>
      <c r="E10" t="s">
        <v>13</v>
      </c>
      <c r="F10" t="s">
        <v>17</v>
      </c>
      <c r="G10" s="7">
        <v>290000</v>
      </c>
      <c r="H10" s="7">
        <v>16237</v>
      </c>
      <c r="I10" s="7">
        <f t="shared" si="0"/>
        <v>273763</v>
      </c>
      <c r="J10" s="7">
        <v>310262.90953947371</v>
      </c>
      <c r="K10" s="17">
        <f t="shared" si="1"/>
        <v>0.88235812784180079</v>
      </c>
    </row>
    <row r="11" spans="1:36" x14ac:dyDescent="0.25">
      <c r="A11" t="s">
        <v>32</v>
      </c>
      <c r="B11" t="s">
        <v>33</v>
      </c>
      <c r="C11" s="12">
        <v>44536</v>
      </c>
      <c r="D11" s="7">
        <v>149000</v>
      </c>
      <c r="E11" t="s">
        <v>13</v>
      </c>
      <c r="F11" t="s">
        <v>17</v>
      </c>
      <c r="G11" s="7">
        <v>149000</v>
      </c>
      <c r="H11" s="7">
        <v>14197</v>
      </c>
      <c r="I11" s="7">
        <f t="shared" si="0"/>
        <v>134803</v>
      </c>
      <c r="J11" s="7">
        <v>117865.90625</v>
      </c>
      <c r="K11" s="17">
        <f t="shared" si="1"/>
        <v>1.1436979894260135</v>
      </c>
    </row>
    <row r="12" spans="1:36" x14ac:dyDescent="0.25">
      <c r="A12" t="s">
        <v>34</v>
      </c>
      <c r="B12" t="s">
        <v>35</v>
      </c>
      <c r="C12" s="12">
        <v>44887</v>
      </c>
      <c r="D12" s="7">
        <v>216600</v>
      </c>
      <c r="E12" t="s">
        <v>13</v>
      </c>
      <c r="F12" t="s">
        <v>17</v>
      </c>
      <c r="G12" s="7">
        <v>216600</v>
      </c>
      <c r="H12" s="7">
        <v>32585</v>
      </c>
      <c r="I12" s="7">
        <f t="shared" si="0"/>
        <v>184015</v>
      </c>
      <c r="J12" s="7">
        <v>117293.9791612015</v>
      </c>
      <c r="K12" s="17">
        <f t="shared" si="1"/>
        <v>1.5688358542862744</v>
      </c>
    </row>
    <row r="13" spans="1:36" x14ac:dyDescent="0.25">
      <c r="A13" t="s">
        <v>36</v>
      </c>
      <c r="B13" t="s">
        <v>37</v>
      </c>
      <c r="C13" s="12">
        <v>44566</v>
      </c>
      <c r="D13" s="7">
        <v>265000</v>
      </c>
      <c r="E13" t="s">
        <v>13</v>
      </c>
      <c r="F13" t="s">
        <v>17</v>
      </c>
      <c r="G13" s="7">
        <v>265000</v>
      </c>
      <c r="H13" s="7">
        <v>18250</v>
      </c>
      <c r="I13" s="7">
        <f t="shared" si="0"/>
        <v>246750</v>
      </c>
      <c r="J13" s="7">
        <v>208143.63651315789</v>
      </c>
      <c r="K13" s="17">
        <f t="shared" si="1"/>
        <v>1.1854794320574946</v>
      </c>
    </row>
    <row r="14" spans="1:36" x14ac:dyDescent="0.25">
      <c r="A14" t="s">
        <v>38</v>
      </c>
      <c r="B14" t="s">
        <v>39</v>
      </c>
      <c r="C14" s="12">
        <v>44757</v>
      </c>
      <c r="D14" s="7">
        <v>173600</v>
      </c>
      <c r="E14" t="s">
        <v>13</v>
      </c>
      <c r="F14" t="s">
        <v>17</v>
      </c>
      <c r="G14" s="7">
        <v>173600</v>
      </c>
      <c r="H14" s="7">
        <v>12778</v>
      </c>
      <c r="I14" s="7">
        <f t="shared" si="0"/>
        <v>160822</v>
      </c>
      <c r="J14" s="7">
        <v>121559.4140625</v>
      </c>
      <c r="K14" s="17">
        <f t="shared" si="1"/>
        <v>1.3229909114016711</v>
      </c>
    </row>
    <row r="15" spans="1:36" x14ac:dyDescent="0.25">
      <c r="A15" t="s">
        <v>40</v>
      </c>
      <c r="B15" t="s">
        <v>41</v>
      </c>
      <c r="C15" s="12">
        <v>44743</v>
      </c>
      <c r="D15" s="7">
        <v>245000</v>
      </c>
      <c r="E15" t="s">
        <v>13</v>
      </c>
      <c r="F15" t="s">
        <v>17</v>
      </c>
      <c r="G15" s="7">
        <v>245000</v>
      </c>
      <c r="H15" s="7">
        <v>16743</v>
      </c>
      <c r="I15" s="7">
        <f t="shared" si="0"/>
        <v>228257</v>
      </c>
      <c r="J15" s="7">
        <v>181084.14692982455</v>
      </c>
      <c r="K15" s="17">
        <f t="shared" si="1"/>
        <v>1.2605023900212331</v>
      </c>
    </row>
    <row r="16" spans="1:36" x14ac:dyDescent="0.25">
      <c r="A16" t="s">
        <v>42</v>
      </c>
      <c r="B16" t="s">
        <v>43</v>
      </c>
      <c r="C16" s="12">
        <v>44638</v>
      </c>
      <c r="D16" s="7">
        <v>160000</v>
      </c>
      <c r="E16" t="s">
        <v>13</v>
      </c>
      <c r="F16" t="s">
        <v>17</v>
      </c>
      <c r="G16" s="7">
        <v>160000</v>
      </c>
      <c r="H16" s="7">
        <v>12263</v>
      </c>
      <c r="I16" s="7">
        <f t="shared" si="0"/>
        <v>147737</v>
      </c>
      <c r="J16" s="7">
        <v>161836.13212719298</v>
      </c>
      <c r="K16" s="17">
        <f t="shared" si="1"/>
        <v>0.9128801959001841</v>
      </c>
    </row>
    <row r="17" spans="1:11" x14ac:dyDescent="0.25">
      <c r="A17" t="s">
        <v>44</v>
      </c>
      <c r="B17" t="s">
        <v>45</v>
      </c>
      <c r="C17" s="12">
        <v>44979</v>
      </c>
      <c r="D17" s="7">
        <v>225000</v>
      </c>
      <c r="E17" t="s">
        <v>13</v>
      </c>
      <c r="F17" t="s">
        <v>17</v>
      </c>
      <c r="G17" s="7">
        <v>225000</v>
      </c>
      <c r="H17" s="7">
        <v>8965</v>
      </c>
      <c r="I17" s="7">
        <f t="shared" si="0"/>
        <v>216035</v>
      </c>
      <c r="J17" s="7">
        <v>209873.359375</v>
      </c>
      <c r="K17" s="17">
        <f t="shared" si="1"/>
        <v>1.029358850705727</v>
      </c>
    </row>
    <row r="18" spans="1:11" x14ac:dyDescent="0.25">
      <c r="A18" t="s">
        <v>46</v>
      </c>
      <c r="B18" t="s">
        <v>47</v>
      </c>
      <c r="C18" s="12">
        <v>44803</v>
      </c>
      <c r="D18" s="7">
        <v>190000</v>
      </c>
      <c r="E18" t="s">
        <v>13</v>
      </c>
      <c r="F18" t="s">
        <v>17</v>
      </c>
      <c r="G18" s="7">
        <v>190000</v>
      </c>
      <c r="H18" s="7">
        <v>13677</v>
      </c>
      <c r="I18" s="7">
        <f t="shared" si="0"/>
        <v>176323</v>
      </c>
      <c r="J18" s="7">
        <v>184970.63020833334</v>
      </c>
      <c r="K18" s="17">
        <f t="shared" si="1"/>
        <v>0.95324863088484113</v>
      </c>
    </row>
    <row r="19" spans="1:11" x14ac:dyDescent="0.25">
      <c r="A19" t="s">
        <v>48</v>
      </c>
      <c r="B19" t="s">
        <v>49</v>
      </c>
      <c r="C19" s="12">
        <v>44776</v>
      </c>
      <c r="D19" s="7">
        <v>203000</v>
      </c>
      <c r="E19" t="s">
        <v>13</v>
      </c>
      <c r="F19" t="s">
        <v>17</v>
      </c>
      <c r="G19" s="7">
        <v>203000</v>
      </c>
      <c r="H19" s="7">
        <v>60625</v>
      </c>
      <c r="I19" s="7">
        <f t="shared" si="0"/>
        <v>142375</v>
      </c>
      <c r="J19" s="7">
        <v>137018.80592105264</v>
      </c>
      <c r="K19" s="17">
        <f t="shared" si="1"/>
        <v>1.0390909411517824</v>
      </c>
    </row>
    <row r="20" spans="1:11" x14ac:dyDescent="0.25">
      <c r="A20" t="s">
        <v>50</v>
      </c>
      <c r="B20" t="s">
        <v>51</v>
      </c>
      <c r="C20" s="12">
        <v>44904</v>
      </c>
      <c r="D20" s="7">
        <v>445000</v>
      </c>
      <c r="E20" t="s">
        <v>13</v>
      </c>
      <c r="F20" t="s">
        <v>17</v>
      </c>
      <c r="G20" s="7">
        <v>445000</v>
      </c>
      <c r="H20" s="7">
        <v>15100</v>
      </c>
      <c r="I20" s="7">
        <f t="shared" si="0"/>
        <v>429900</v>
      </c>
      <c r="J20" s="7">
        <v>453106.44462719304</v>
      </c>
      <c r="K20" s="17">
        <f t="shared" si="1"/>
        <v>0.94878368007701408</v>
      </c>
    </row>
    <row r="21" spans="1:11" x14ac:dyDescent="0.25">
      <c r="A21" t="s">
        <v>52</v>
      </c>
      <c r="B21" t="s">
        <v>53</v>
      </c>
      <c r="C21" s="12">
        <v>44378</v>
      </c>
      <c r="D21" s="7">
        <v>170000</v>
      </c>
      <c r="E21" t="s">
        <v>13</v>
      </c>
      <c r="F21" t="s">
        <v>17</v>
      </c>
      <c r="G21" s="7">
        <v>170000</v>
      </c>
      <c r="H21" s="7">
        <v>12222</v>
      </c>
      <c r="I21" s="7">
        <f t="shared" si="0"/>
        <v>157778</v>
      </c>
      <c r="J21" s="7">
        <v>176321.59375</v>
      </c>
      <c r="K21" s="17">
        <f t="shared" si="1"/>
        <v>0.89483084087651632</v>
      </c>
    </row>
    <row r="22" spans="1:11" x14ac:dyDescent="0.25">
      <c r="A22" t="s">
        <v>54</v>
      </c>
      <c r="B22" t="s">
        <v>55</v>
      </c>
      <c r="C22" s="12">
        <v>44827</v>
      </c>
      <c r="D22" s="7">
        <v>156000</v>
      </c>
      <c r="E22" t="s">
        <v>13</v>
      </c>
      <c r="F22" t="s">
        <v>17</v>
      </c>
      <c r="G22" s="7">
        <v>156000</v>
      </c>
      <c r="H22" s="7">
        <v>9069</v>
      </c>
      <c r="I22" s="7">
        <f t="shared" si="0"/>
        <v>146931</v>
      </c>
      <c r="J22" s="7">
        <v>113052.578125</v>
      </c>
      <c r="K22" s="17">
        <f t="shared" si="1"/>
        <v>1.299669608927815</v>
      </c>
    </row>
    <row r="23" spans="1:11" x14ac:dyDescent="0.25">
      <c r="A23" t="s">
        <v>56</v>
      </c>
      <c r="B23" t="s">
        <v>57</v>
      </c>
      <c r="C23" s="12">
        <v>44316</v>
      </c>
      <c r="D23" s="7">
        <v>135000</v>
      </c>
      <c r="E23" t="s">
        <v>13</v>
      </c>
      <c r="F23" t="s">
        <v>17</v>
      </c>
      <c r="G23" s="7">
        <v>135000</v>
      </c>
      <c r="H23" s="7">
        <v>13487</v>
      </c>
      <c r="I23" s="7">
        <f t="shared" si="0"/>
        <v>121513</v>
      </c>
      <c r="J23" s="7">
        <v>105574.9403044872</v>
      </c>
      <c r="K23" s="17">
        <f t="shared" si="1"/>
        <v>1.1509644206243079</v>
      </c>
    </row>
    <row r="24" spans="1:11" x14ac:dyDescent="0.25">
      <c r="A24" t="s">
        <v>58</v>
      </c>
      <c r="B24" t="s">
        <v>59</v>
      </c>
      <c r="C24" s="12">
        <v>44393</v>
      </c>
      <c r="D24" s="7">
        <v>192000</v>
      </c>
      <c r="E24" t="s">
        <v>13</v>
      </c>
      <c r="F24" t="s">
        <v>17</v>
      </c>
      <c r="G24" s="7">
        <v>192000</v>
      </c>
      <c r="H24" s="7">
        <v>20514</v>
      </c>
      <c r="I24" s="7">
        <f t="shared" si="0"/>
        <v>171486</v>
      </c>
      <c r="J24" s="7">
        <v>143638.70032051281</v>
      </c>
      <c r="K24" s="17">
        <f t="shared" si="1"/>
        <v>1.1938704514685055</v>
      </c>
    </row>
    <row r="25" spans="1:11" x14ac:dyDescent="0.25">
      <c r="A25" t="s">
        <v>60</v>
      </c>
      <c r="B25" t="s">
        <v>61</v>
      </c>
      <c r="C25" s="12">
        <v>44431</v>
      </c>
      <c r="D25" s="7">
        <v>185000</v>
      </c>
      <c r="E25" t="s">
        <v>13</v>
      </c>
      <c r="F25" t="s">
        <v>17</v>
      </c>
      <c r="G25" s="7">
        <v>185000</v>
      </c>
      <c r="H25" s="7">
        <v>56503</v>
      </c>
      <c r="I25" s="7">
        <f t="shared" si="0"/>
        <v>128497</v>
      </c>
      <c r="J25" s="7">
        <v>96342.247996794904</v>
      </c>
      <c r="K25" s="17">
        <f t="shared" si="1"/>
        <v>1.3337554673238974</v>
      </c>
    </row>
    <row r="26" spans="1:11" x14ac:dyDescent="0.25">
      <c r="A26" t="s">
        <v>62</v>
      </c>
      <c r="B26" t="s">
        <v>63</v>
      </c>
      <c r="C26" s="12">
        <v>44313</v>
      </c>
      <c r="D26" s="7">
        <v>270000</v>
      </c>
      <c r="E26" t="s">
        <v>13</v>
      </c>
      <c r="F26" t="s">
        <v>17</v>
      </c>
      <c r="G26" s="7">
        <v>270000</v>
      </c>
      <c r="H26" s="7">
        <v>17260</v>
      </c>
      <c r="I26" s="7">
        <f t="shared" si="0"/>
        <v>252740</v>
      </c>
      <c r="J26" s="7">
        <v>260916.80809294872</v>
      </c>
      <c r="K26" s="17">
        <f t="shared" si="1"/>
        <v>0.96866124435327361</v>
      </c>
    </row>
    <row r="27" spans="1:11" x14ac:dyDescent="0.25">
      <c r="A27" t="s">
        <v>64</v>
      </c>
      <c r="B27" t="s">
        <v>65</v>
      </c>
      <c r="C27" s="12">
        <v>44761</v>
      </c>
      <c r="D27" s="7">
        <v>145000</v>
      </c>
      <c r="E27" t="s">
        <v>13</v>
      </c>
      <c r="F27" t="s">
        <v>17</v>
      </c>
      <c r="G27" s="7">
        <v>145000</v>
      </c>
      <c r="H27" s="7">
        <v>14303</v>
      </c>
      <c r="I27" s="7">
        <f t="shared" si="0"/>
        <v>130697</v>
      </c>
      <c r="J27" s="7">
        <v>123981.0703125</v>
      </c>
      <c r="K27" s="17">
        <f t="shared" si="1"/>
        <v>1.0541689926580904</v>
      </c>
    </row>
    <row r="28" spans="1:11" x14ac:dyDescent="0.25">
      <c r="A28" t="s">
        <v>66</v>
      </c>
      <c r="B28" t="s">
        <v>67</v>
      </c>
      <c r="C28" s="12">
        <v>44774</v>
      </c>
      <c r="D28" s="7">
        <v>127200</v>
      </c>
      <c r="E28" t="s">
        <v>13</v>
      </c>
      <c r="F28" t="s">
        <v>17</v>
      </c>
      <c r="G28" s="7">
        <v>127200</v>
      </c>
      <c r="H28" s="7">
        <v>13827</v>
      </c>
      <c r="I28" s="7">
        <f t="shared" si="0"/>
        <v>113373</v>
      </c>
      <c r="J28" s="7">
        <v>125643.87924890351</v>
      </c>
      <c r="K28" s="17">
        <f t="shared" si="1"/>
        <v>0.90233603640496796</v>
      </c>
    </row>
    <row r="29" spans="1:11" x14ac:dyDescent="0.25">
      <c r="A29" t="s">
        <v>68</v>
      </c>
      <c r="B29" t="s">
        <v>69</v>
      </c>
      <c r="C29" s="12">
        <v>44708</v>
      </c>
      <c r="D29" s="7">
        <v>150000</v>
      </c>
      <c r="E29" t="s">
        <v>13</v>
      </c>
      <c r="F29" t="s">
        <v>17</v>
      </c>
      <c r="G29" s="7">
        <v>150000</v>
      </c>
      <c r="H29" s="7">
        <v>8936</v>
      </c>
      <c r="I29" s="7">
        <f t="shared" ref="I29:I56" si="2">G29-H29</f>
        <v>141064</v>
      </c>
      <c r="J29" s="7">
        <v>111320.42338267544</v>
      </c>
      <c r="K29" s="17">
        <f t="shared" ref="K29:K56" si="3">I29/J29</f>
        <v>1.2671888563976976</v>
      </c>
    </row>
    <row r="30" spans="1:11" x14ac:dyDescent="0.25">
      <c r="A30" t="s">
        <v>70</v>
      </c>
      <c r="B30" t="s">
        <v>71</v>
      </c>
      <c r="C30" s="12">
        <v>44420</v>
      </c>
      <c r="D30" s="7">
        <v>115000</v>
      </c>
      <c r="E30" t="s">
        <v>13</v>
      </c>
      <c r="F30" t="s">
        <v>17</v>
      </c>
      <c r="G30" s="7">
        <v>115000</v>
      </c>
      <c r="H30" s="7">
        <v>12463</v>
      </c>
      <c r="I30" s="7">
        <f t="shared" si="2"/>
        <v>102537</v>
      </c>
      <c r="J30" s="7">
        <v>163022.99519230769</v>
      </c>
      <c r="K30" s="17">
        <f t="shared" si="3"/>
        <v>0.62897261750738742</v>
      </c>
    </row>
    <row r="31" spans="1:11" x14ac:dyDescent="0.25">
      <c r="A31" t="s">
        <v>72</v>
      </c>
      <c r="B31" t="s">
        <v>73</v>
      </c>
      <c r="C31" s="12">
        <v>44505</v>
      </c>
      <c r="D31" s="7">
        <v>150000</v>
      </c>
      <c r="E31" t="s">
        <v>13</v>
      </c>
      <c r="F31" t="s">
        <v>17</v>
      </c>
      <c r="G31" s="7">
        <v>150000</v>
      </c>
      <c r="H31" s="7">
        <v>12566</v>
      </c>
      <c r="I31" s="7">
        <f t="shared" si="2"/>
        <v>137434</v>
      </c>
      <c r="J31" s="7">
        <v>118856.8203125</v>
      </c>
      <c r="K31" s="17">
        <f t="shared" si="3"/>
        <v>1.1562988109446022</v>
      </c>
    </row>
    <row r="32" spans="1:11" x14ac:dyDescent="0.25">
      <c r="A32" t="s">
        <v>74</v>
      </c>
      <c r="B32" t="s">
        <v>75</v>
      </c>
      <c r="C32" s="12">
        <v>44545</v>
      </c>
      <c r="D32" s="7">
        <v>264000</v>
      </c>
      <c r="E32" t="s">
        <v>13</v>
      </c>
      <c r="F32" t="s">
        <v>17</v>
      </c>
      <c r="G32" s="7">
        <v>264000</v>
      </c>
      <c r="H32" s="7">
        <v>13277</v>
      </c>
      <c r="I32" s="7">
        <f t="shared" si="2"/>
        <v>250723</v>
      </c>
      <c r="J32" s="7">
        <v>260163.3201121795</v>
      </c>
      <c r="K32" s="17">
        <f t="shared" si="3"/>
        <v>0.96371386977953333</v>
      </c>
    </row>
    <row r="33" spans="1:11" x14ac:dyDescent="0.25">
      <c r="A33" t="s">
        <v>76</v>
      </c>
      <c r="B33" t="s">
        <v>77</v>
      </c>
      <c r="C33" s="12">
        <v>44588</v>
      </c>
      <c r="D33" s="7">
        <v>200000</v>
      </c>
      <c r="E33" t="s">
        <v>13</v>
      </c>
      <c r="F33" t="s">
        <v>17</v>
      </c>
      <c r="G33" s="7">
        <v>200000</v>
      </c>
      <c r="H33" s="7">
        <v>16476</v>
      </c>
      <c r="I33" s="7">
        <f t="shared" si="2"/>
        <v>183524</v>
      </c>
      <c r="J33" s="7">
        <v>169981.56058114034</v>
      </c>
      <c r="K33" s="17">
        <f t="shared" si="3"/>
        <v>1.0796700499310643</v>
      </c>
    </row>
    <row r="34" spans="1:11" x14ac:dyDescent="0.25">
      <c r="A34" t="s">
        <v>78</v>
      </c>
      <c r="B34" t="s">
        <v>79</v>
      </c>
      <c r="C34" s="12">
        <v>44798</v>
      </c>
      <c r="D34" s="7">
        <v>190000</v>
      </c>
      <c r="E34" t="s">
        <v>13</v>
      </c>
      <c r="F34" t="s">
        <v>17</v>
      </c>
      <c r="G34" s="7">
        <v>190000</v>
      </c>
      <c r="H34" s="7">
        <v>10458</v>
      </c>
      <c r="I34" s="7">
        <f t="shared" si="2"/>
        <v>179542</v>
      </c>
      <c r="J34" s="7">
        <v>151337.546875</v>
      </c>
      <c r="K34" s="17">
        <f t="shared" si="3"/>
        <v>1.1863678492707166</v>
      </c>
    </row>
    <row r="35" spans="1:11" x14ac:dyDescent="0.25">
      <c r="A35" t="s">
        <v>80</v>
      </c>
      <c r="B35" t="s">
        <v>81</v>
      </c>
      <c r="C35" s="12">
        <v>44375</v>
      </c>
      <c r="D35" s="7">
        <v>236000</v>
      </c>
      <c r="E35" t="s">
        <v>13</v>
      </c>
      <c r="F35" t="s">
        <v>17</v>
      </c>
      <c r="G35" s="7">
        <v>236000</v>
      </c>
      <c r="H35" s="7">
        <v>9462</v>
      </c>
      <c r="I35" s="7">
        <f t="shared" si="2"/>
        <v>226538</v>
      </c>
      <c r="J35" s="7">
        <v>217516.74839743591</v>
      </c>
      <c r="K35" s="17">
        <f t="shared" si="3"/>
        <v>1.0414738252066957</v>
      </c>
    </row>
    <row r="36" spans="1:11" x14ac:dyDescent="0.25">
      <c r="A36" t="s">
        <v>82</v>
      </c>
      <c r="B36" t="s">
        <v>83</v>
      </c>
      <c r="C36" s="12">
        <v>44834</v>
      </c>
      <c r="D36" s="7">
        <v>189900</v>
      </c>
      <c r="E36" t="s">
        <v>13</v>
      </c>
      <c r="F36" t="s">
        <v>17</v>
      </c>
      <c r="G36" s="7">
        <v>189900</v>
      </c>
      <c r="H36" s="7">
        <v>11348</v>
      </c>
      <c r="I36" s="7">
        <f t="shared" si="2"/>
        <v>178552</v>
      </c>
      <c r="J36" s="7">
        <v>167571.32839912281</v>
      </c>
      <c r="K36" s="17">
        <f t="shared" si="3"/>
        <v>1.0655283436956668</v>
      </c>
    </row>
    <row r="37" spans="1:11" x14ac:dyDescent="0.25">
      <c r="A37" t="s">
        <v>84</v>
      </c>
      <c r="B37" t="s">
        <v>85</v>
      </c>
      <c r="C37" s="12">
        <v>44488</v>
      </c>
      <c r="D37" s="7">
        <v>280000</v>
      </c>
      <c r="E37" t="s">
        <v>13</v>
      </c>
      <c r="F37" t="s">
        <v>17</v>
      </c>
      <c r="G37" s="7">
        <v>280000</v>
      </c>
      <c r="H37" s="7">
        <v>31677</v>
      </c>
      <c r="I37" s="7">
        <f t="shared" si="2"/>
        <v>248323</v>
      </c>
      <c r="J37" s="7">
        <v>205756.46995192309</v>
      </c>
      <c r="K37" s="17">
        <f t="shared" si="3"/>
        <v>1.2068782092637134</v>
      </c>
    </row>
    <row r="38" spans="1:11" x14ac:dyDescent="0.25">
      <c r="A38" t="s">
        <v>86</v>
      </c>
      <c r="B38" t="s">
        <v>87</v>
      </c>
      <c r="C38" s="12">
        <v>44383</v>
      </c>
      <c r="D38" s="7">
        <v>370000</v>
      </c>
      <c r="E38" t="s">
        <v>13</v>
      </c>
      <c r="F38" t="s">
        <v>17</v>
      </c>
      <c r="G38" s="7">
        <v>370000</v>
      </c>
      <c r="H38" s="7">
        <v>164987</v>
      </c>
      <c r="I38" s="7">
        <f t="shared" si="2"/>
        <v>205013</v>
      </c>
      <c r="J38" s="7">
        <v>221358.65384615381</v>
      </c>
      <c r="K38" s="17">
        <f t="shared" si="3"/>
        <v>0.92615760187304819</v>
      </c>
    </row>
    <row r="39" spans="1:11" x14ac:dyDescent="0.25">
      <c r="A39" t="s">
        <v>88</v>
      </c>
      <c r="B39" t="s">
        <v>89</v>
      </c>
      <c r="C39" s="12">
        <v>44365</v>
      </c>
      <c r="D39" s="7">
        <v>64000</v>
      </c>
      <c r="E39" t="s">
        <v>13</v>
      </c>
      <c r="F39" t="s">
        <v>17</v>
      </c>
      <c r="G39" s="7">
        <v>64000</v>
      </c>
      <c r="H39" s="7">
        <v>32049</v>
      </c>
      <c r="I39" s="7">
        <f t="shared" si="2"/>
        <v>31951</v>
      </c>
      <c r="J39" s="7">
        <v>28956.032952724359</v>
      </c>
      <c r="K39" s="17">
        <f t="shared" si="3"/>
        <v>1.1034315388494491</v>
      </c>
    </row>
    <row r="40" spans="1:11" x14ac:dyDescent="0.25">
      <c r="A40" t="s">
        <v>90</v>
      </c>
      <c r="B40" t="s">
        <v>91</v>
      </c>
      <c r="C40" s="12">
        <v>44540</v>
      </c>
      <c r="D40" s="7">
        <v>13500</v>
      </c>
      <c r="E40" t="s">
        <v>13</v>
      </c>
      <c r="F40" t="s">
        <v>17</v>
      </c>
      <c r="G40" s="7">
        <v>13500</v>
      </c>
      <c r="H40" s="7">
        <v>8798</v>
      </c>
      <c r="I40" s="7">
        <f t="shared" si="2"/>
        <v>4702</v>
      </c>
      <c r="J40" s="7">
        <v>10196.1538461538</v>
      </c>
      <c r="K40" s="17">
        <f t="shared" si="3"/>
        <v>0.46115428140324616</v>
      </c>
    </row>
    <row r="41" spans="1:11" x14ac:dyDescent="0.25">
      <c r="A41" t="s">
        <v>92</v>
      </c>
      <c r="B41" t="s">
        <v>93</v>
      </c>
      <c r="C41" s="12">
        <v>44883</v>
      </c>
      <c r="D41" s="7">
        <v>80000</v>
      </c>
      <c r="E41" t="s">
        <v>13</v>
      </c>
      <c r="F41" t="s">
        <v>17</v>
      </c>
      <c r="G41" s="7">
        <v>80000</v>
      </c>
      <c r="H41" s="7">
        <v>7905</v>
      </c>
      <c r="I41" s="7">
        <f t="shared" si="2"/>
        <v>72095</v>
      </c>
      <c r="J41" s="7">
        <v>61114.924616228069</v>
      </c>
      <c r="K41" s="17">
        <f t="shared" si="3"/>
        <v>1.1796627493647656</v>
      </c>
    </row>
    <row r="42" spans="1:11" x14ac:dyDescent="0.25">
      <c r="A42" t="s">
        <v>94</v>
      </c>
      <c r="B42" t="s">
        <v>95</v>
      </c>
      <c r="C42" s="12">
        <v>44442</v>
      </c>
      <c r="D42" s="7">
        <v>35000</v>
      </c>
      <c r="E42" t="s">
        <v>13</v>
      </c>
      <c r="F42" t="s">
        <v>17</v>
      </c>
      <c r="G42" s="7">
        <v>35000</v>
      </c>
      <c r="H42" s="7">
        <v>12577</v>
      </c>
      <c r="I42" s="7">
        <f t="shared" si="2"/>
        <v>22423</v>
      </c>
      <c r="J42" s="7">
        <v>15188.444610060307</v>
      </c>
      <c r="K42" s="17">
        <f t="shared" si="3"/>
        <v>1.4763197006458297</v>
      </c>
    </row>
    <row r="43" spans="1:11" x14ac:dyDescent="0.25">
      <c r="A43" t="s">
        <v>96</v>
      </c>
      <c r="B43" t="s">
        <v>97</v>
      </c>
      <c r="C43" s="12">
        <v>44530</v>
      </c>
      <c r="D43" s="7">
        <v>197000</v>
      </c>
      <c r="E43" t="s">
        <v>13</v>
      </c>
      <c r="F43" t="s">
        <v>17</v>
      </c>
      <c r="G43" s="7">
        <v>197000</v>
      </c>
      <c r="H43" s="7">
        <v>6420</v>
      </c>
      <c r="I43" s="7">
        <f t="shared" si="2"/>
        <v>190580</v>
      </c>
      <c r="J43" s="7">
        <v>121108.18409455128</v>
      </c>
      <c r="K43" s="17">
        <f t="shared" si="3"/>
        <v>1.5736343619124109</v>
      </c>
    </row>
    <row r="44" spans="1:11" x14ac:dyDescent="0.25">
      <c r="A44" t="s">
        <v>98</v>
      </c>
      <c r="B44" t="s">
        <v>99</v>
      </c>
      <c r="C44" s="12">
        <v>44333</v>
      </c>
      <c r="D44" s="7">
        <v>202000</v>
      </c>
      <c r="E44" t="s">
        <v>13</v>
      </c>
      <c r="F44" t="s">
        <v>17</v>
      </c>
      <c r="G44" s="7">
        <v>202000</v>
      </c>
      <c r="H44" s="7">
        <v>14379</v>
      </c>
      <c r="I44" s="7">
        <f t="shared" si="2"/>
        <v>187621</v>
      </c>
      <c r="J44" s="7">
        <v>137590.36258012822</v>
      </c>
      <c r="K44" s="17">
        <f t="shared" si="3"/>
        <v>1.3636202164285711</v>
      </c>
    </row>
    <row r="45" spans="1:11" x14ac:dyDescent="0.25">
      <c r="A45" t="s">
        <v>100</v>
      </c>
      <c r="B45" t="s">
        <v>101</v>
      </c>
      <c r="C45" s="12">
        <v>44393</v>
      </c>
      <c r="D45" s="7">
        <v>340000</v>
      </c>
      <c r="E45" t="s">
        <v>13</v>
      </c>
      <c r="F45" t="s">
        <v>17</v>
      </c>
      <c r="G45" s="7">
        <v>340000</v>
      </c>
      <c r="H45" s="7">
        <v>37219</v>
      </c>
      <c r="I45" s="7">
        <f t="shared" si="2"/>
        <v>302781</v>
      </c>
      <c r="J45" s="7">
        <v>314114.05849358975</v>
      </c>
      <c r="K45" s="17">
        <f t="shared" si="3"/>
        <v>0.9639205626518591</v>
      </c>
    </row>
    <row r="46" spans="1:11" x14ac:dyDescent="0.25">
      <c r="A46" t="s">
        <v>102</v>
      </c>
      <c r="B46" t="s">
        <v>103</v>
      </c>
      <c r="C46" s="12">
        <v>44896</v>
      </c>
      <c r="D46" s="7">
        <v>130000</v>
      </c>
      <c r="E46" t="s">
        <v>13</v>
      </c>
      <c r="F46" t="s">
        <v>17</v>
      </c>
      <c r="G46" s="7">
        <v>130000</v>
      </c>
      <c r="H46" s="7">
        <v>13183</v>
      </c>
      <c r="I46" s="7">
        <f t="shared" si="2"/>
        <v>116817</v>
      </c>
      <c r="J46" s="7">
        <v>183469.93640350876</v>
      </c>
      <c r="K46" s="17">
        <f t="shared" si="3"/>
        <v>0.63670921944989534</v>
      </c>
    </row>
    <row r="47" spans="1:11" x14ac:dyDescent="0.25">
      <c r="A47" t="s">
        <v>104</v>
      </c>
      <c r="B47" t="s">
        <v>105</v>
      </c>
      <c r="C47" s="12">
        <v>44992</v>
      </c>
      <c r="D47" s="7">
        <v>145000</v>
      </c>
      <c r="E47" t="s">
        <v>13</v>
      </c>
      <c r="F47" t="s">
        <v>17</v>
      </c>
      <c r="G47" s="7">
        <v>145000</v>
      </c>
      <c r="H47" s="7">
        <v>9244</v>
      </c>
      <c r="I47" s="7">
        <f t="shared" si="2"/>
        <v>135756</v>
      </c>
      <c r="J47" s="7">
        <v>101896.08341257869</v>
      </c>
      <c r="K47" s="17">
        <f t="shared" si="3"/>
        <v>1.3322985089654724</v>
      </c>
    </row>
    <row r="48" spans="1:11" x14ac:dyDescent="0.25">
      <c r="A48" t="s">
        <v>106</v>
      </c>
      <c r="B48" t="s">
        <v>107</v>
      </c>
      <c r="C48" s="12">
        <v>44880</v>
      </c>
      <c r="D48" s="7">
        <v>300000</v>
      </c>
      <c r="E48" t="s">
        <v>13</v>
      </c>
      <c r="F48" t="s">
        <v>17</v>
      </c>
      <c r="G48" s="7">
        <v>300000</v>
      </c>
      <c r="H48" s="7">
        <v>51538</v>
      </c>
      <c r="I48" s="7">
        <f t="shared" si="2"/>
        <v>248462</v>
      </c>
      <c r="J48" s="7">
        <v>187455.56606359649</v>
      </c>
      <c r="K48" s="17">
        <f t="shared" si="3"/>
        <v>1.325444771886402</v>
      </c>
    </row>
    <row r="49" spans="1:11" x14ac:dyDescent="0.25">
      <c r="A49" t="s">
        <v>108</v>
      </c>
      <c r="B49" t="s">
        <v>109</v>
      </c>
      <c r="C49" s="12">
        <v>44792</v>
      </c>
      <c r="D49" s="7">
        <v>180000</v>
      </c>
      <c r="E49" t="s">
        <v>13</v>
      </c>
      <c r="F49" t="s">
        <v>17</v>
      </c>
      <c r="G49" s="7">
        <v>180000</v>
      </c>
      <c r="H49" s="7">
        <v>12745</v>
      </c>
      <c r="I49" s="7">
        <f t="shared" si="2"/>
        <v>167255</v>
      </c>
      <c r="J49" s="7">
        <v>147376.453125</v>
      </c>
      <c r="K49" s="17">
        <f t="shared" si="3"/>
        <v>1.1348827879453691</v>
      </c>
    </row>
    <row r="50" spans="1:11" x14ac:dyDescent="0.25">
      <c r="A50" t="s">
        <v>110</v>
      </c>
      <c r="B50" t="s">
        <v>111</v>
      </c>
      <c r="C50" s="12">
        <v>44449</v>
      </c>
      <c r="D50" s="7">
        <v>270000</v>
      </c>
      <c r="E50" t="s">
        <v>13</v>
      </c>
      <c r="F50" t="s">
        <v>17</v>
      </c>
      <c r="G50" s="7">
        <v>270000</v>
      </c>
      <c r="H50" s="7">
        <v>22063</v>
      </c>
      <c r="I50" s="7">
        <f t="shared" si="2"/>
        <v>247937</v>
      </c>
      <c r="J50" s="7">
        <v>184483.39302884616</v>
      </c>
      <c r="K50" s="17">
        <f t="shared" si="3"/>
        <v>1.3439529484436148</v>
      </c>
    </row>
    <row r="51" spans="1:11" x14ac:dyDescent="0.25">
      <c r="A51" t="s">
        <v>112</v>
      </c>
      <c r="B51" t="s">
        <v>113</v>
      </c>
      <c r="C51" s="12">
        <v>44463</v>
      </c>
      <c r="D51" s="7">
        <v>72000</v>
      </c>
      <c r="E51" t="s">
        <v>13</v>
      </c>
      <c r="F51" t="s">
        <v>17</v>
      </c>
      <c r="G51" s="7">
        <v>72000</v>
      </c>
      <c r="H51" s="7">
        <v>8705</v>
      </c>
      <c r="I51" s="7">
        <f t="shared" si="2"/>
        <v>63295</v>
      </c>
      <c r="J51" s="7">
        <v>74176.162660256407</v>
      </c>
      <c r="K51" s="17">
        <f t="shared" si="3"/>
        <v>0.85330647650115587</v>
      </c>
    </row>
    <row r="52" spans="1:11" x14ac:dyDescent="0.25">
      <c r="A52" t="s">
        <v>114</v>
      </c>
      <c r="B52" t="s">
        <v>115</v>
      </c>
      <c r="C52" s="12">
        <v>44806</v>
      </c>
      <c r="D52" s="7">
        <v>74000</v>
      </c>
      <c r="E52" t="s">
        <v>13</v>
      </c>
      <c r="F52" t="s">
        <v>17</v>
      </c>
      <c r="G52" s="7">
        <v>74000</v>
      </c>
      <c r="H52" s="7">
        <v>8577</v>
      </c>
      <c r="I52" s="7">
        <f t="shared" si="2"/>
        <v>65423</v>
      </c>
      <c r="J52" s="7">
        <v>64766.289131030702</v>
      </c>
      <c r="K52" s="17">
        <f t="shared" si="3"/>
        <v>1.0101397019619371</v>
      </c>
    </row>
    <row r="53" spans="1:11" x14ac:dyDescent="0.25">
      <c r="A53" t="s">
        <v>116</v>
      </c>
      <c r="B53" t="s">
        <v>117</v>
      </c>
      <c r="C53" s="12">
        <v>44650</v>
      </c>
      <c r="D53" s="7">
        <v>255000</v>
      </c>
      <c r="E53" t="s">
        <v>13</v>
      </c>
      <c r="F53" t="s">
        <v>17</v>
      </c>
      <c r="G53" s="7">
        <v>255000</v>
      </c>
      <c r="H53" s="7">
        <v>30040</v>
      </c>
      <c r="I53" s="7">
        <f t="shared" si="2"/>
        <v>224960</v>
      </c>
      <c r="J53" s="7">
        <v>149838.00219298247</v>
      </c>
      <c r="K53" s="17">
        <f t="shared" si="3"/>
        <v>1.5013547745402054</v>
      </c>
    </row>
    <row r="54" spans="1:11" x14ac:dyDescent="0.25">
      <c r="A54" t="s">
        <v>118</v>
      </c>
      <c r="B54" t="s">
        <v>119</v>
      </c>
      <c r="C54" s="12">
        <v>44351</v>
      </c>
      <c r="D54" s="7">
        <v>125000</v>
      </c>
      <c r="E54" t="s">
        <v>13</v>
      </c>
      <c r="F54" t="s">
        <v>17</v>
      </c>
      <c r="G54" s="7">
        <v>125000</v>
      </c>
      <c r="H54" s="7">
        <v>16242</v>
      </c>
      <c r="I54" s="7">
        <f t="shared" si="2"/>
        <v>108758</v>
      </c>
      <c r="J54" s="7">
        <v>96867.188301282105</v>
      </c>
      <c r="K54" s="17">
        <f t="shared" si="3"/>
        <v>1.122753761177979</v>
      </c>
    </row>
    <row r="55" spans="1:11" x14ac:dyDescent="0.25">
      <c r="A55" t="s">
        <v>120</v>
      </c>
      <c r="B55" t="s">
        <v>121</v>
      </c>
      <c r="C55" s="12">
        <v>44783</v>
      </c>
      <c r="D55" s="7">
        <v>105000</v>
      </c>
      <c r="E55" t="s">
        <v>13</v>
      </c>
      <c r="F55" t="s">
        <v>17</v>
      </c>
      <c r="G55" s="7">
        <v>105000</v>
      </c>
      <c r="H55" s="7">
        <v>7905</v>
      </c>
      <c r="I55" s="7">
        <f t="shared" si="2"/>
        <v>97095</v>
      </c>
      <c r="J55" s="7">
        <v>130942.1640625</v>
      </c>
      <c r="K55" s="17">
        <f t="shared" si="3"/>
        <v>0.74151057984390412</v>
      </c>
    </row>
    <row r="56" spans="1:11" ht="15.75" thickBot="1" x14ac:dyDescent="0.3">
      <c r="A56" t="s">
        <v>122</v>
      </c>
      <c r="B56" t="s">
        <v>123</v>
      </c>
      <c r="C56" s="12">
        <v>44295</v>
      </c>
      <c r="D56" s="7">
        <v>152300</v>
      </c>
      <c r="E56" t="s">
        <v>13</v>
      </c>
      <c r="F56" t="s">
        <v>17</v>
      </c>
      <c r="G56" s="7">
        <v>152300</v>
      </c>
      <c r="H56" s="7">
        <v>9894</v>
      </c>
      <c r="I56" s="7">
        <f t="shared" si="2"/>
        <v>142406</v>
      </c>
      <c r="J56" s="7">
        <v>103846.50420673077</v>
      </c>
      <c r="K56" s="17">
        <f t="shared" si="3"/>
        <v>1.3713124104448189</v>
      </c>
    </row>
    <row r="57" spans="1:11" ht="15.75" thickTop="1" x14ac:dyDescent="0.25">
      <c r="A57" s="3"/>
      <c r="B57" s="3"/>
      <c r="C57" s="13" t="s">
        <v>124</v>
      </c>
      <c r="D57" s="8">
        <f>+SUM(D2:D56)</f>
        <v>9950900</v>
      </c>
      <c r="E57" s="3"/>
      <c r="F57" s="3"/>
      <c r="G57" s="8">
        <f>+SUM(G2:G56)</f>
        <v>9950900</v>
      </c>
      <c r="H57" s="8"/>
      <c r="I57" s="8">
        <f>+SUM(I2:I56)</f>
        <v>8796569</v>
      </c>
      <c r="J57" s="8">
        <f>+SUM(J2:J56)</f>
        <v>8431042.7374841124</v>
      </c>
      <c r="K57" s="18"/>
    </row>
    <row r="58" spans="1:11" x14ac:dyDescent="0.25">
      <c r="A58" s="4"/>
      <c r="B58" s="4"/>
      <c r="C58" s="14"/>
      <c r="D58" s="9"/>
      <c r="E58" s="4"/>
      <c r="F58" s="4"/>
      <c r="G58" s="9"/>
      <c r="H58" s="9"/>
      <c r="I58" s="9"/>
      <c r="J58" s="9" t="s">
        <v>125</v>
      </c>
      <c r="K58" s="19">
        <f>I57/J57</f>
        <v>1.0433548107745643</v>
      </c>
    </row>
    <row r="59" spans="1:11" x14ac:dyDescent="0.25">
      <c r="A59" s="5"/>
      <c r="B59" s="5"/>
      <c r="C59" s="15"/>
      <c r="D59" s="10"/>
      <c r="E59" s="5"/>
      <c r="F59" s="5"/>
      <c r="G59" s="10"/>
      <c r="H59" s="10"/>
      <c r="I59" s="10"/>
      <c r="J59" s="10" t="s">
        <v>126</v>
      </c>
      <c r="K59" s="20">
        <f>AVERAGE(K2:K56)</f>
        <v>1.0620977357563535</v>
      </c>
    </row>
  </sheetData>
  <conditionalFormatting sqref="A2:K5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3D2C-62CF-4FD3-A446-E0FF54C79C7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McArthur</dc:creator>
  <cp:lastModifiedBy>David McArthur</cp:lastModifiedBy>
  <dcterms:created xsi:type="dcterms:W3CDTF">2024-01-22T19:48:23Z</dcterms:created>
  <dcterms:modified xsi:type="dcterms:W3CDTF">2024-02-06T15:07:43Z</dcterms:modified>
</cp:coreProperties>
</file>